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nesdevelop\Downloads\Ingreso 2020\"/>
    </mc:Choice>
  </mc:AlternateContent>
  <bookViews>
    <workbookView xWindow="0" yWindow="0" windowWidth="20490" windowHeight="7665"/>
  </bookViews>
  <sheets>
    <sheet name="Hoja1" sheetId="1" r:id="rId1"/>
  </sheets>
  <calcPr calcId="162913" fullCalcOnLoad="1"/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3" i="1"/>
  <c r="D40" i="1"/>
  <c r="D33" i="1"/>
  <c r="D30" i="1"/>
  <c r="D28" i="1"/>
  <c r="D25" i="1"/>
  <c r="D21" i="1"/>
  <c r="D18" i="1"/>
  <c r="D16" i="1"/>
  <c r="D13" i="1"/>
  <c r="D11" i="1"/>
  <c r="D8" i="1"/>
  <c r="D6" i="1"/>
  <c r="D4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D41" i="1"/>
  <c r="D38" i="1"/>
  <c r="D37" i="1"/>
  <c r="D36" i="1"/>
  <c r="D35" i="1"/>
  <c r="D32" i="1"/>
  <c r="D27" i="1"/>
  <c r="D23" i="1"/>
  <c r="D19" i="1"/>
  <c r="D15" i="1"/>
  <c r="D10" i="1"/>
  <c r="D7" i="1"/>
  <c r="D3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2" i="1"/>
  <c r="D39" i="1"/>
  <c r="D34" i="1"/>
  <c r="D31" i="1"/>
  <c r="D29" i="1"/>
  <c r="D26" i="1"/>
  <c r="D24" i="1"/>
  <c r="D22" i="1"/>
  <c r="D20" i="1"/>
  <c r="D17" i="1"/>
  <c r="D14" i="1"/>
  <c r="D12" i="1"/>
  <c r="D9" i="1"/>
  <c r="D5" i="1"/>
  <c r="D2" i="1"/>
</calcChain>
</file>

<file path=xl/sharedStrings.xml><?xml version="1.0" encoding="utf-8"?>
<sst xmlns="http://schemas.openxmlformats.org/spreadsheetml/2006/main" count="1" uniqueCount="1">
  <si>
    <t>PRIMARIA TURNO A DEFINIR – Reunión Jueves 14:30 en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</si>
</sst>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C0A]#,##0.00;[Red]&quot;(&quot;[$$-2C0A]#,##0.00&quot;)&quot;"/>
  </numFmts>
  <fonts count="6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rgb="FFEFEFEF"/>
      <name val="Calibri"/>
      <family val="2"/>
    </font>
    <font>
      <b/>
      <sz val="11"/>
      <color rgb="FFEFEFE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sqref="A1:D1"/>
    </sheetView>
  </sheetViews>
  <sheetFormatPr baseColWidth="10" defaultRowHeight="14.25"/>
  <cols>
    <col min="1" max="2" width="10.625" customWidth="1"/>
    <col min="3" max="3" width="19.375" customWidth="1"/>
    <col min="4" max="4" width="27" customWidth="1"/>
  </cols>
  <sheetData>
    <row r="1" spans="1:4" ht="45.6" customHeight="1">
      <c r="A1" s="4" t="s">
        <v>0</v>
      </c>
      <c r="B1" s="4"/>
      <c r="C1" s="4"/>
      <c r="D1" s="4"/>
    </row>
    <row r="2" spans="1:4" ht="15">
      <c r="A2" s="1" t="str">
        <f ca="1">IFERROR(__xludf.dummyfunction("QUERY('ASISTENCIA 3ER SEMANA'!A2:H1143,""SELECT B, C, D, E, G WHERE F = 'V' AND A=3 ORDER BY D, E"")"),"CARRERA")</f>
        <v>CARRERA</v>
      </c>
      <c r="B2" s="1" t="str">
        <f ca="1">IFERROR(__xludf.dummyfunction("""COMPUTED_VALUE"""),"DNI")</f>
        <v>DNI</v>
      </c>
      <c r="C2" s="1" t="str">
        <f ca="1">IFERROR(__xludf.dummyfunction("""COMPUTED_VALUE"""),"APELLIDO")</f>
        <v>APELLIDO</v>
      </c>
      <c r="D2" s="1" t="str">
        <f ca="1">IFERROR(__xludf.dummyfunction("""COMPUTED_VALUE"""),"NOMBRE")</f>
        <v>NOMBRE</v>
      </c>
    </row>
    <row r="3" spans="1:4" ht="15">
      <c r="A3" s="2" t="str">
        <f ca="1">IFERROR(__xludf.dummyfunction("""COMPUTED_VALUE"""),"PRIMARIA")</f>
        <v>PRIMARIA</v>
      </c>
      <c r="B3" s="2">
        <f ca="1">IFERROR(__xludf.dummyfunction("""COMPUTED_VALUE"""),24716612)</f>
        <v>24716612</v>
      </c>
      <c r="C3" s="3" t="str">
        <f ca="1">IFERROR(__xludf.dummyfunction("""COMPUTED_VALUE"""),"ACEVEDO")</f>
        <v>ACEVEDO</v>
      </c>
      <c r="D3" s="3" t="str">
        <f ca="1">IFERROR(__xludf.dummyfunction("""COMPUTED_VALUE"""),"SONIA")</f>
        <v>SONIA</v>
      </c>
    </row>
    <row r="4" spans="1:4" ht="15">
      <c r="A4" s="2" t="str">
        <f ca="1">IFERROR(__xludf.dummyfunction("""COMPUTED_VALUE"""),"PRIMARIA")</f>
        <v>PRIMARIA</v>
      </c>
      <c r="B4" s="2">
        <f ca="1">IFERROR(__xludf.dummyfunction("""COMPUTED_VALUE"""),41149060)</f>
        <v>41149060</v>
      </c>
      <c r="C4" s="3" t="str">
        <f ca="1">IFERROR(__xludf.dummyfunction("""COMPUTED_VALUE"""),"ALONSO")</f>
        <v>ALONSO</v>
      </c>
      <c r="D4" s="3" t="str">
        <f ca="1">IFERROR(__xludf.dummyfunction("""COMPUTED_VALUE"""),"LUZ LUNA")</f>
        <v>LUZ LUNA</v>
      </c>
    </row>
    <row r="5" spans="1:4" ht="15">
      <c r="A5" s="2" t="str">
        <f ca="1">IFERROR(__xludf.dummyfunction("""COMPUTED_VALUE"""),"PRIMARIA")</f>
        <v>PRIMARIA</v>
      </c>
      <c r="B5" s="2">
        <f ca="1">IFERROR(__xludf.dummyfunction("""COMPUTED_VALUE"""),28293728)</f>
        <v>28293728</v>
      </c>
      <c r="C5" s="3" t="str">
        <f ca="1">IFERROR(__xludf.dummyfunction("""COMPUTED_VALUE"""),"AMARAL")</f>
        <v>AMARAL</v>
      </c>
      <c r="D5" s="3" t="str">
        <f ca="1">IFERROR(__xludf.dummyfunction("""COMPUTED_VALUE"""),"LAURA LOURDES")</f>
        <v>LAURA LOURDES</v>
      </c>
    </row>
    <row r="6" spans="1:4" ht="15">
      <c r="A6" s="2" t="str">
        <f ca="1">IFERROR(__xludf.dummyfunction("""COMPUTED_VALUE"""),"PRIMARIA")</f>
        <v>PRIMARIA</v>
      </c>
      <c r="B6" s="2">
        <f ca="1">IFERROR(__xludf.dummyfunction("""COMPUTED_VALUE"""),36834509)</f>
        <v>36834509</v>
      </c>
      <c r="C6" s="3" t="str">
        <f ca="1">IFERROR(__xludf.dummyfunction("""COMPUTED_VALUE"""),"BARRAGáN")</f>
        <v>BARRAGáN</v>
      </c>
      <c r="D6" s="3" t="str">
        <f ca="1">IFERROR(__xludf.dummyfunction("""COMPUTED_VALUE"""),"ROCíO SOLEDAD")</f>
        <v>ROCíO SOLEDAD</v>
      </c>
    </row>
    <row r="7" spans="1:4" ht="15">
      <c r="A7" s="2" t="str">
        <f ca="1">IFERROR(__xludf.dummyfunction("""COMPUTED_VALUE"""),"PRIMARIA")</f>
        <v>PRIMARIA</v>
      </c>
      <c r="B7" s="2">
        <f ca="1">IFERROR(__xludf.dummyfunction("""COMPUTED_VALUE"""),32668632)</f>
        <v>32668632</v>
      </c>
      <c r="C7" s="3" t="str">
        <f ca="1">IFERROR(__xludf.dummyfunction("""COMPUTED_VALUE"""),"BASUALDO")</f>
        <v>BASUALDO</v>
      </c>
      <c r="D7" s="3" t="str">
        <f ca="1">IFERROR(__xludf.dummyfunction("""COMPUTED_VALUE"""),"MARÍA VICTORIA")</f>
        <v>MARÍA VICTORIA</v>
      </c>
    </row>
    <row r="8" spans="1:4" ht="15">
      <c r="A8" s="2" t="str">
        <f ca="1">IFERROR(__xludf.dummyfunction("""COMPUTED_VALUE"""),"PRIMARIA")</f>
        <v>PRIMARIA</v>
      </c>
      <c r="B8" s="2">
        <f ca="1">IFERROR(__xludf.dummyfunction("""COMPUTED_VALUE"""),31387645)</f>
        <v>31387645</v>
      </c>
      <c r="C8" s="3" t="str">
        <f ca="1">IFERROR(__xludf.dummyfunction("""COMPUTED_VALUE"""),"BAZAN")</f>
        <v>BAZAN</v>
      </c>
      <c r="D8" s="3" t="str">
        <f ca="1">IFERROR(__xludf.dummyfunction("""COMPUTED_VALUE"""),"VICTORIA")</f>
        <v>VICTORIA</v>
      </c>
    </row>
    <row r="9" spans="1:4" ht="15">
      <c r="A9" s="2" t="str">
        <f ca="1">IFERROR(__xludf.dummyfunction("""COMPUTED_VALUE"""),"PRIMARIA")</f>
        <v>PRIMARIA</v>
      </c>
      <c r="B9" s="2">
        <f ca="1">IFERROR(__xludf.dummyfunction("""COMPUTED_VALUE"""),41007544)</f>
        <v>41007544</v>
      </c>
      <c r="C9" s="3" t="str">
        <f ca="1">IFERROR(__xludf.dummyfunction("""COMPUTED_VALUE"""),"BIDALUN")</f>
        <v>BIDALUN</v>
      </c>
      <c r="D9" s="3" t="str">
        <f ca="1">IFERROR(__xludf.dummyfunction("""COMPUTED_VALUE"""),"ALDANA ROCIO")</f>
        <v>ALDANA ROCIO</v>
      </c>
    </row>
    <row r="10" spans="1:4" ht="15">
      <c r="A10" s="2" t="str">
        <f ca="1">IFERROR(__xludf.dummyfunction("""COMPUTED_VALUE"""),"PRIMARIA")</f>
        <v>PRIMARIA</v>
      </c>
      <c r="B10" s="2">
        <f ca="1">IFERROR(__xludf.dummyfunction("""COMPUTED_VALUE"""),38430526)</f>
        <v>38430526</v>
      </c>
      <c r="C10" s="3" t="str">
        <f ca="1">IFERROR(__xludf.dummyfunction("""COMPUTED_VALUE"""),"BLANCO")</f>
        <v>BLANCO</v>
      </c>
      <c r="D10" s="3" t="str">
        <f ca="1">IFERROR(__xludf.dummyfunction("""COMPUTED_VALUE"""),"ANDREA MAGALI")</f>
        <v>ANDREA MAGALI</v>
      </c>
    </row>
    <row r="11" spans="1:4" ht="15">
      <c r="A11" s="2" t="str">
        <f ca="1">IFERROR(__xludf.dummyfunction("""COMPUTED_VALUE"""),"PRIMARIA")</f>
        <v>PRIMARIA</v>
      </c>
      <c r="B11" s="2">
        <f ca="1">IFERROR(__xludf.dummyfunction("""COMPUTED_VALUE"""),36384982)</f>
        <v>36384982</v>
      </c>
      <c r="C11" s="3" t="str">
        <f ca="1">IFERROR(__xludf.dummyfunction("""COMPUTED_VALUE"""),"BOLLE")</f>
        <v>BOLLE</v>
      </c>
      <c r="D11" s="3" t="str">
        <f ca="1">IFERROR(__xludf.dummyfunction("""COMPUTED_VALUE"""),"VIRGINIA")</f>
        <v>VIRGINIA</v>
      </c>
    </row>
    <row r="12" spans="1:4" ht="15">
      <c r="A12" s="2" t="str">
        <f ca="1">IFERROR(__xludf.dummyfunction("""COMPUTED_VALUE"""),"PRIMARIA")</f>
        <v>PRIMARIA</v>
      </c>
      <c r="B12" s="2">
        <f ca="1">IFERROR(__xludf.dummyfunction("""COMPUTED_VALUE"""),38831327)</f>
        <v>38831327</v>
      </c>
      <c r="C12" s="3" t="str">
        <f ca="1">IFERROR(__xludf.dummyfunction("""COMPUTED_VALUE"""),"BUFFA")</f>
        <v>BUFFA</v>
      </c>
      <c r="D12" s="3" t="str">
        <f ca="1">IFERROR(__xludf.dummyfunction("""COMPUTED_VALUE"""),"DAIANA")</f>
        <v>DAIANA</v>
      </c>
    </row>
    <row r="13" spans="1:4" ht="15">
      <c r="A13" s="2" t="str">
        <f ca="1">IFERROR(__xludf.dummyfunction("""COMPUTED_VALUE"""),"PRIMARIA")</f>
        <v>PRIMARIA</v>
      </c>
      <c r="B13" s="2">
        <f ca="1">IFERROR(__xludf.dummyfunction("""COMPUTED_VALUE"""),43255784)</f>
        <v>43255784</v>
      </c>
      <c r="C13" s="3" t="str">
        <f ca="1">IFERROR(__xludf.dummyfunction("""COMPUTED_VALUE"""),"BUSTAMANTE")</f>
        <v>BUSTAMANTE</v>
      </c>
      <c r="D13" s="3" t="str">
        <f ca="1">IFERROR(__xludf.dummyfunction("""COMPUTED_VALUE"""),"MELANY STEFANIA")</f>
        <v>MELANY STEFANIA</v>
      </c>
    </row>
    <row r="14" spans="1:4" ht="15">
      <c r="A14" s="2" t="str">
        <f ca="1">IFERROR(__xludf.dummyfunction("""COMPUTED_VALUE"""),"PRIMARIA")</f>
        <v>PRIMARIA</v>
      </c>
      <c r="B14" s="2">
        <f ca="1">IFERROR(__xludf.dummyfunction("""COMPUTED_VALUE"""),47807522)</f>
        <v>47807522</v>
      </c>
      <c r="C14" s="3" t="str">
        <f ca="1">IFERROR(__xludf.dummyfunction("""COMPUTED_VALUE"""),"CANCOTA")</f>
        <v>CANCOTA</v>
      </c>
      <c r="D14" s="3" t="str">
        <f ca="1">IFERROR(__xludf.dummyfunction("""COMPUTED_VALUE"""),"MICAELA")</f>
        <v>MICAELA</v>
      </c>
    </row>
    <row r="15" spans="1:4" ht="15">
      <c r="A15" s="2" t="str">
        <f ca="1">IFERROR(__xludf.dummyfunction("""COMPUTED_VALUE"""),"PRIMARIA")</f>
        <v>PRIMARIA</v>
      </c>
      <c r="B15" s="2">
        <f ca="1">IFERROR(__xludf.dummyfunction("""COMPUTED_VALUE"""),37867192)</f>
        <v>37867192</v>
      </c>
      <c r="C15" s="3" t="str">
        <f ca="1">IFERROR(__xludf.dummyfunction("""COMPUTED_VALUE"""),"CAPPI")</f>
        <v>CAPPI</v>
      </c>
      <c r="D15" s="3" t="str">
        <f ca="1">IFERROR(__xludf.dummyfunction("""COMPUTED_VALUE"""),"CAROLINA")</f>
        <v>CAROLINA</v>
      </c>
    </row>
    <row r="16" spans="1:4" ht="15">
      <c r="A16" s="2" t="str">
        <f ca="1">IFERROR(__xludf.dummyfunction("""COMPUTED_VALUE"""),"PRIMARIA")</f>
        <v>PRIMARIA</v>
      </c>
      <c r="B16" s="2">
        <f ca="1">IFERROR(__xludf.dummyfunction("""COMPUTED_VALUE"""),38697136)</f>
        <v>38697136</v>
      </c>
      <c r="C16" s="3" t="str">
        <f ca="1">IFERROR(__xludf.dummyfunction("""COMPUTED_VALUE"""),"CECCHETTO")</f>
        <v>CECCHETTO</v>
      </c>
      <c r="D16" s="3" t="str">
        <f ca="1">IFERROR(__xludf.dummyfunction("""COMPUTED_VALUE"""),"MICAELA")</f>
        <v>MICAELA</v>
      </c>
    </row>
    <row r="17" spans="1:4" ht="15">
      <c r="A17" s="2" t="str">
        <f ca="1">IFERROR(__xludf.dummyfunction("""COMPUTED_VALUE"""),"PRIMARIA")</f>
        <v>PRIMARIA</v>
      </c>
      <c r="B17" s="2">
        <f ca="1">IFERROR(__xludf.dummyfunction("""COMPUTED_VALUE"""),43508013)</f>
        <v>43508013</v>
      </c>
      <c r="C17" s="3" t="str">
        <f ca="1">IFERROR(__xludf.dummyfunction("""COMPUTED_VALUE"""),"CELUCE")</f>
        <v>CELUCE</v>
      </c>
      <c r="D17" s="3" t="str">
        <f ca="1">IFERROR(__xludf.dummyfunction("""COMPUTED_VALUE"""),"ROCIO LORELEY")</f>
        <v>ROCIO LORELEY</v>
      </c>
    </row>
    <row r="18" spans="1:4" ht="15">
      <c r="A18" s="2" t="str">
        <f ca="1">IFERROR(__xludf.dummyfunction("""COMPUTED_VALUE"""),"PRIMARIA")</f>
        <v>PRIMARIA</v>
      </c>
      <c r="B18" s="2">
        <f ca="1">IFERROR(__xludf.dummyfunction("""COMPUTED_VALUE"""),41429818)</f>
        <v>41429818</v>
      </c>
      <c r="C18" s="3" t="str">
        <f ca="1">IFERROR(__xludf.dummyfunction("""COMPUTED_VALUE"""),"DE LA FUENTE")</f>
        <v>DE LA FUENTE</v>
      </c>
      <c r="D18" s="3" t="str">
        <f ca="1">IFERROR(__xludf.dummyfunction("""COMPUTED_VALUE"""),"LUCIA ANTONELLA")</f>
        <v>LUCIA ANTONELLA</v>
      </c>
    </row>
    <row r="19" spans="1:4" ht="15">
      <c r="A19" s="2" t="str">
        <f ca="1">IFERROR(__xludf.dummyfunction("""COMPUTED_VALUE"""),"PRIMARIA")</f>
        <v>PRIMARIA</v>
      </c>
      <c r="B19" s="2">
        <f ca="1">IFERROR(__xludf.dummyfunction("""COMPUTED_VALUE"""),38694633)</f>
        <v>38694633</v>
      </c>
      <c r="C19" s="3" t="str">
        <f ca="1">IFERROR(__xludf.dummyfunction("""COMPUTED_VALUE"""),"DELGADO")</f>
        <v>DELGADO</v>
      </c>
      <c r="D19" s="3" t="str">
        <f ca="1">IFERROR(__xludf.dummyfunction("""COMPUTED_VALUE"""),"BARBARA NICOLE")</f>
        <v>BARBARA NICOLE</v>
      </c>
    </row>
    <row r="20" spans="1:4" ht="15">
      <c r="A20" s="2" t="str">
        <f ca="1">IFERROR(__xludf.dummyfunction("""COMPUTED_VALUE"""),"PRIMARIA")</f>
        <v>PRIMARIA</v>
      </c>
      <c r="B20" s="2">
        <f ca="1">IFERROR(__xludf.dummyfunction("""COMPUTED_VALUE"""),40580141)</f>
        <v>40580141</v>
      </c>
      <c r="C20" s="3" t="str">
        <f ca="1">IFERROR(__xludf.dummyfunction("""COMPUTED_VALUE"""),"FERNANDEZ")</f>
        <v>FERNANDEZ</v>
      </c>
      <c r="D20" s="3" t="str">
        <f ca="1">IFERROR(__xludf.dummyfunction("""COMPUTED_VALUE"""),"ROCIO AYELEN")</f>
        <v>ROCIO AYELEN</v>
      </c>
    </row>
    <row r="21" spans="1:4" ht="15">
      <c r="A21" s="2" t="str">
        <f ca="1">IFERROR(__xludf.dummyfunction("""COMPUTED_VALUE"""),"PRIMARIA")</f>
        <v>PRIMARIA</v>
      </c>
      <c r="B21" s="2">
        <f ca="1">IFERROR(__xludf.dummyfunction("""COMPUTED_VALUE"""),37769508)</f>
        <v>37769508</v>
      </c>
      <c r="C21" s="3" t="str">
        <f ca="1">IFERROR(__xludf.dummyfunction("""COMPUTED_VALUE"""),"FITTIPALDI")</f>
        <v>FITTIPALDI</v>
      </c>
      <c r="D21" s="3" t="str">
        <f ca="1">IFERROR(__xludf.dummyfunction("""COMPUTED_VALUE"""),"YANINA")</f>
        <v>YANINA</v>
      </c>
    </row>
    <row r="22" spans="1:4" ht="15">
      <c r="A22" s="2" t="str">
        <f ca="1">IFERROR(__xludf.dummyfunction("""COMPUTED_VALUE"""),"PRIMARIA")</f>
        <v>PRIMARIA</v>
      </c>
      <c r="B22" s="2">
        <f ca="1">IFERROR(__xludf.dummyfunction("""COMPUTED_VALUE"""),37864385)</f>
        <v>37864385</v>
      </c>
      <c r="C22" s="3" t="str">
        <f ca="1">IFERROR(__xludf.dummyfunction("""COMPUTED_VALUE"""),"GABARAIN")</f>
        <v>GABARAIN</v>
      </c>
      <c r="D22" s="3" t="str">
        <f ca="1">IFERROR(__xludf.dummyfunction("""COMPUTED_VALUE"""),"FLORENCIA")</f>
        <v>FLORENCIA</v>
      </c>
    </row>
    <row r="23" spans="1:4" ht="15">
      <c r="A23" s="2" t="str">
        <f ca="1">IFERROR(__xludf.dummyfunction("""COMPUTED_VALUE"""),"PRIMARIA")</f>
        <v>PRIMARIA</v>
      </c>
      <c r="B23" s="2">
        <f ca="1">IFERROR(__xludf.dummyfunction("""COMPUTED_VALUE"""),43387493)</f>
        <v>43387493</v>
      </c>
      <c r="C23" s="3" t="str">
        <f ca="1">IFERROR(__xludf.dummyfunction("""COMPUTED_VALUE"""),"GARCIA")</f>
        <v>GARCIA</v>
      </c>
      <c r="D23" s="3" t="str">
        <f ca="1">IFERROR(__xludf.dummyfunction("""COMPUTED_VALUE"""),"LAURA CAMILA")</f>
        <v>LAURA CAMILA</v>
      </c>
    </row>
    <row r="24" spans="1:4" ht="15">
      <c r="A24" s="2" t="str">
        <f ca="1">IFERROR(__xludf.dummyfunction("""COMPUTED_VALUE"""),"PRIMARIA")</f>
        <v>PRIMARIA</v>
      </c>
      <c r="B24" s="2">
        <f ca="1">IFERROR(__xludf.dummyfunction("""COMPUTED_VALUE"""),32810131)</f>
        <v>32810131</v>
      </c>
      <c r="C24" s="3" t="str">
        <f ca="1">IFERROR(__xludf.dummyfunction("""COMPUTED_VALUE"""),"GONZáLEZ")</f>
        <v>GONZáLEZ</v>
      </c>
      <c r="D24" s="3" t="str">
        <f ca="1">IFERROR(__xludf.dummyfunction("""COMPUTED_VALUE"""),"MARILINA ELIZABETH")</f>
        <v>MARILINA ELIZABETH</v>
      </c>
    </row>
    <row r="25" spans="1:4" ht="15">
      <c r="A25" s="2" t="str">
        <f ca="1">IFERROR(__xludf.dummyfunction("""COMPUTED_VALUE"""),"PRIMARIA")</f>
        <v>PRIMARIA</v>
      </c>
      <c r="B25" s="2">
        <f ca="1">IFERROR(__xludf.dummyfunction("""COMPUTED_VALUE"""),33102450)</f>
        <v>33102450</v>
      </c>
      <c r="C25" s="3" t="str">
        <f ca="1">IFERROR(__xludf.dummyfunction("""COMPUTED_VALUE"""),"IBARRA")</f>
        <v>IBARRA</v>
      </c>
      <c r="D25" s="3" t="str">
        <f ca="1">IFERROR(__xludf.dummyfunction("""COMPUTED_VALUE"""),"VICTORIA DE LOS ANGELES")</f>
        <v>VICTORIA DE LOS ANGELES</v>
      </c>
    </row>
    <row r="26" spans="1:4" ht="15">
      <c r="A26" s="2" t="str">
        <f ca="1">IFERROR(__xludf.dummyfunction("""COMPUTED_VALUE"""),"PRIMARIA")</f>
        <v>PRIMARIA</v>
      </c>
      <c r="B26" s="2">
        <f ca="1">IFERROR(__xludf.dummyfunction("""COMPUTED_VALUE"""),40865233)</f>
        <v>40865233</v>
      </c>
      <c r="C26" s="3" t="str">
        <f ca="1">IFERROR(__xludf.dummyfunction("""COMPUTED_VALUE"""),"LEDESMA")</f>
        <v>LEDESMA</v>
      </c>
      <c r="D26" s="3" t="str">
        <f ca="1">IFERROR(__xludf.dummyfunction("""COMPUTED_VALUE"""),"YOHANA SOLEDAD")</f>
        <v>YOHANA SOLEDAD</v>
      </c>
    </row>
    <row r="27" spans="1:4" ht="15">
      <c r="A27" s="2" t="str">
        <f ca="1">IFERROR(__xludf.dummyfunction("""COMPUTED_VALUE"""),"PRIMARIA")</f>
        <v>PRIMARIA</v>
      </c>
      <c r="B27" s="2">
        <f ca="1">IFERROR(__xludf.dummyfunction("""COMPUTED_VALUE"""),39514368)</f>
        <v>39514368</v>
      </c>
      <c r="C27" s="3" t="str">
        <f ca="1">IFERROR(__xludf.dummyfunction("""COMPUTED_VALUE"""),"LIMA")</f>
        <v>LIMA</v>
      </c>
      <c r="D27" s="3" t="str">
        <f ca="1">IFERROR(__xludf.dummyfunction("""COMPUTED_VALUE"""),"LUCíA MICAELA")</f>
        <v>LUCíA MICAELA</v>
      </c>
    </row>
    <row r="28" spans="1:4" ht="15">
      <c r="A28" s="2" t="str">
        <f ca="1">IFERROR(__xludf.dummyfunction("""COMPUTED_VALUE"""),"PRIMARIA")</f>
        <v>PRIMARIA</v>
      </c>
      <c r="B28" s="2">
        <f ca="1">IFERROR(__xludf.dummyfunction("""COMPUTED_VALUE"""),36218023)</f>
        <v>36218023</v>
      </c>
      <c r="C28" s="3" t="str">
        <f ca="1">IFERROR(__xludf.dummyfunction("""COMPUTED_VALUE"""),"LORENZO")</f>
        <v>LORENZO</v>
      </c>
      <c r="D28" s="3" t="str">
        <f ca="1">IFERROR(__xludf.dummyfunction("""COMPUTED_VALUE"""),"ROMINA DANIELA")</f>
        <v>ROMINA DANIELA</v>
      </c>
    </row>
    <row r="29" spans="1:4" ht="15">
      <c r="A29" s="2" t="str">
        <f ca="1">IFERROR(__xludf.dummyfunction("""COMPUTED_VALUE"""),"PRIMARIA")</f>
        <v>PRIMARIA</v>
      </c>
      <c r="B29" s="2">
        <f ca="1">IFERROR(__xludf.dummyfunction("""COMPUTED_VALUE"""),35987976)</f>
        <v>35987976</v>
      </c>
      <c r="C29" s="3" t="str">
        <f ca="1">IFERROR(__xludf.dummyfunction("""COMPUTED_VALUE"""),"MANSILLA")</f>
        <v>MANSILLA</v>
      </c>
      <c r="D29" s="3" t="str">
        <f ca="1">IFERROR(__xludf.dummyfunction("""COMPUTED_VALUE"""),"MICAELA")</f>
        <v>MICAELA</v>
      </c>
    </row>
    <row r="30" spans="1:4" ht="15">
      <c r="A30" s="2" t="str">
        <f ca="1">IFERROR(__xludf.dummyfunction("""COMPUTED_VALUE"""),"PRIMARIA")</f>
        <v>PRIMARIA</v>
      </c>
      <c r="B30" s="2">
        <f ca="1">IFERROR(__xludf.dummyfunction("""COMPUTED_VALUE"""),31825946)</f>
        <v>31825946</v>
      </c>
      <c r="C30" s="3" t="str">
        <f ca="1">IFERROR(__xludf.dummyfunction("""COMPUTED_VALUE"""),"MARTIN")</f>
        <v>MARTIN</v>
      </c>
      <c r="D30" s="3" t="str">
        <f ca="1">IFERROR(__xludf.dummyfunction("""COMPUTED_VALUE"""),"MARíA VICTORIA")</f>
        <v>MARíA VICTORIA</v>
      </c>
    </row>
    <row r="31" spans="1:4" ht="15">
      <c r="A31" s="2" t="str">
        <f ca="1">IFERROR(__xludf.dummyfunction("""COMPUTED_VALUE"""),"PRIMARIA")</f>
        <v>PRIMARIA</v>
      </c>
      <c r="B31" s="2">
        <f ca="1">IFERROR(__xludf.dummyfunction("""COMPUTED_VALUE"""),32259029)</f>
        <v>32259029</v>
      </c>
      <c r="C31" s="3" t="str">
        <f ca="1">IFERROR(__xludf.dummyfunction("""COMPUTED_VALUE"""),"MARTINEZ")</f>
        <v>MARTINEZ</v>
      </c>
      <c r="D31" s="3" t="str">
        <f ca="1">IFERROR(__xludf.dummyfunction("""COMPUTED_VALUE"""),"SILVIA INéS")</f>
        <v>SILVIA INéS</v>
      </c>
    </row>
    <row r="32" spans="1:4" ht="15">
      <c r="A32" s="2" t="str">
        <f ca="1">IFERROR(__xludf.dummyfunction("""COMPUTED_VALUE"""),"PRIMARIA")</f>
        <v>PRIMARIA</v>
      </c>
      <c r="B32" s="2">
        <f ca="1">IFERROR(__xludf.dummyfunction("""COMPUTED_VALUE"""),34344335)</f>
        <v>34344335</v>
      </c>
      <c r="C32" s="3" t="str">
        <f ca="1">IFERROR(__xludf.dummyfunction("""COMPUTED_VALUE"""),"MEDINA")</f>
        <v>MEDINA</v>
      </c>
      <c r="D32" s="3" t="str">
        <f ca="1">IFERROR(__xludf.dummyfunction("""COMPUTED_VALUE"""),"PEDRO HERNAN")</f>
        <v>PEDRO HERNAN</v>
      </c>
    </row>
    <row r="33" spans="1:4" ht="15">
      <c r="A33" s="2" t="str">
        <f ca="1">IFERROR(__xludf.dummyfunction("""COMPUTED_VALUE"""),"PRIMARIA")</f>
        <v>PRIMARIA</v>
      </c>
      <c r="B33" s="2">
        <f ca="1">IFERROR(__xludf.dummyfunction("""COMPUTED_VALUE"""),34561270)</f>
        <v>34561270</v>
      </c>
      <c r="C33" s="3" t="str">
        <f ca="1">IFERROR(__xludf.dummyfunction("""COMPUTED_VALUE"""),"MENDOZA")</f>
        <v>MENDOZA</v>
      </c>
      <c r="D33" s="3" t="str">
        <f ca="1">IFERROR(__xludf.dummyfunction("""COMPUTED_VALUE"""),"GABRIELA")</f>
        <v>GABRIELA</v>
      </c>
    </row>
    <row r="34" spans="1:4" ht="15">
      <c r="A34" s="2" t="str">
        <f ca="1">IFERROR(__xludf.dummyfunction("""COMPUTED_VALUE"""),"PRIMARIA")</f>
        <v>PRIMARIA</v>
      </c>
      <c r="B34" s="2">
        <f ca="1">IFERROR(__xludf.dummyfunction("""COMPUTED_VALUE"""),37405470)</f>
        <v>37405470</v>
      </c>
      <c r="C34" s="3" t="str">
        <f ca="1">IFERROR(__xludf.dummyfunction("""COMPUTED_VALUE"""),"MUSTAFá")</f>
        <v>MUSTAFá</v>
      </c>
      <c r="D34" s="3" t="str">
        <f ca="1">IFERROR(__xludf.dummyfunction("""COMPUTED_VALUE"""),"SERGIO NAIM")</f>
        <v>SERGIO NAIM</v>
      </c>
    </row>
    <row r="35" spans="1:4" ht="15">
      <c r="A35" s="2" t="str">
        <f ca="1">IFERROR(__xludf.dummyfunction("""COMPUTED_VALUE"""),"PRIMARIA")</f>
        <v>PRIMARIA</v>
      </c>
      <c r="B35" s="2">
        <f ca="1">IFERROR(__xludf.dummyfunction("""COMPUTED_VALUE"""),43099367)</f>
        <v>43099367</v>
      </c>
      <c r="C35" s="3" t="str">
        <f ca="1">IFERROR(__xludf.dummyfunction("""COMPUTED_VALUE"""),"OJEDA VILLANUEVA")</f>
        <v>OJEDA VILLANUEVA</v>
      </c>
      <c r="D35" s="3" t="str">
        <f ca="1">IFERROR(__xludf.dummyfunction("""COMPUTED_VALUE"""),"JAZMIN MACARENA")</f>
        <v>JAZMIN MACARENA</v>
      </c>
    </row>
    <row r="36" spans="1:4" ht="15">
      <c r="A36" s="2" t="str">
        <f ca="1">IFERROR(__xludf.dummyfunction("""COMPUTED_VALUE"""),"PRIMARIA")</f>
        <v>PRIMARIA</v>
      </c>
      <c r="B36" s="2">
        <f ca="1">IFERROR(__xludf.dummyfunction("""COMPUTED_VALUE"""),41149453)</f>
        <v>41149453</v>
      </c>
      <c r="C36" s="3" t="str">
        <f ca="1">IFERROR(__xludf.dummyfunction("""COMPUTED_VALUE"""),"PACHELLI")</f>
        <v>PACHELLI</v>
      </c>
      <c r="D36" s="3" t="str">
        <f ca="1">IFERROR(__xludf.dummyfunction("""COMPUTED_VALUE"""),"AGOSTINA")</f>
        <v>AGOSTINA</v>
      </c>
    </row>
    <row r="37" spans="1:4" ht="15">
      <c r="A37" s="2" t="str">
        <f ca="1">IFERROR(__xludf.dummyfunction("""COMPUTED_VALUE"""),"PRIMARIA")</f>
        <v>PRIMARIA</v>
      </c>
      <c r="B37" s="2">
        <f ca="1">IFERROR(__xludf.dummyfunction("""COMPUTED_VALUE"""),42882355)</f>
        <v>42882355</v>
      </c>
      <c r="C37" s="3" t="str">
        <f ca="1">IFERROR(__xludf.dummyfunction("""COMPUTED_VALUE"""),"PAZ")</f>
        <v>PAZ</v>
      </c>
      <c r="D37" s="3" t="str">
        <f ca="1">IFERROR(__xludf.dummyfunction("""COMPUTED_VALUE"""),"CAMILA")</f>
        <v>CAMILA</v>
      </c>
    </row>
    <row r="38" spans="1:4" ht="15">
      <c r="A38" s="2" t="str">
        <f ca="1">IFERROR(__xludf.dummyfunction("""COMPUTED_VALUE"""),"PRIMARIA")</f>
        <v>PRIMARIA</v>
      </c>
      <c r="B38" s="2">
        <f ca="1">IFERROR(__xludf.dummyfunction("""COMPUTED_VALUE"""),34058898)</f>
        <v>34058898</v>
      </c>
      <c r="C38" s="3" t="str">
        <f ca="1">IFERROR(__xludf.dummyfunction("""COMPUTED_VALUE"""),"ROLDáN")</f>
        <v>ROLDáN</v>
      </c>
      <c r="D38" s="3" t="str">
        <f ca="1">IFERROR(__xludf.dummyfunction("""COMPUTED_VALUE"""),"MALENA")</f>
        <v>MALENA</v>
      </c>
    </row>
    <row r="39" spans="1:4" ht="15">
      <c r="A39" s="2" t="str">
        <f ca="1">IFERROR(__xludf.dummyfunction("""COMPUTED_VALUE"""),"PRIMARIA")</f>
        <v>PRIMARIA</v>
      </c>
      <c r="B39" s="2">
        <f ca="1">IFERROR(__xludf.dummyfunction("""COMPUTED_VALUE"""),44534853)</f>
        <v>44534853</v>
      </c>
      <c r="C39" s="3" t="str">
        <f ca="1">IFERROR(__xludf.dummyfunction("""COMPUTED_VALUE"""),"RONDóN")</f>
        <v>RONDóN</v>
      </c>
      <c r="D39" s="3" t="str">
        <f ca="1">IFERROR(__xludf.dummyfunction("""COMPUTED_VALUE"""),"JAZMíN")</f>
        <v>JAZMíN</v>
      </c>
    </row>
    <row r="40" spans="1:4" ht="15">
      <c r="A40" s="2" t="str">
        <f ca="1">IFERROR(__xludf.dummyfunction("""COMPUTED_VALUE"""),"PRIMARIA")</f>
        <v>PRIMARIA</v>
      </c>
      <c r="B40" s="2">
        <f ca="1">IFERROR(__xludf.dummyfunction("""COMPUTED_VALUE"""),40059457)</f>
        <v>40059457</v>
      </c>
      <c r="C40" s="3" t="str">
        <f ca="1">IFERROR(__xludf.dummyfunction("""COMPUTED_VALUE"""),"RUIZ")</f>
        <v>RUIZ</v>
      </c>
      <c r="D40" s="3" t="str">
        <f ca="1">IFERROR(__xludf.dummyfunction("""COMPUTED_VALUE"""),"NAIR MACARENA")</f>
        <v>NAIR MACARENA</v>
      </c>
    </row>
    <row r="41" spans="1:4" ht="15">
      <c r="A41" s="2" t="str">
        <f ca="1">IFERROR(__xludf.dummyfunction("""COMPUTED_VALUE"""),"PRIMARIA")</f>
        <v>PRIMARIA</v>
      </c>
      <c r="B41" s="2">
        <f ca="1">IFERROR(__xludf.dummyfunction("""COMPUTED_VALUE"""),42630028)</f>
        <v>42630028</v>
      </c>
      <c r="C41" s="3" t="str">
        <f ca="1">IFERROR(__xludf.dummyfunction("""COMPUTED_VALUE"""),"YANSEN")</f>
        <v>YANSEN</v>
      </c>
      <c r="D41" s="3" t="str">
        <f ca="1">IFERROR(__xludf.dummyfunction("""COMPUTED_VALUE"""),"DELFINA")</f>
        <v>DELFINA</v>
      </c>
    </row>
  </sheetData>
  <mergeCells count="1">
    <mergeCell ref="A1:D1"/>
  </mergeCell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ernesdevelop</dc:creator>
  <cp:lastModifiedBy>ernesdevelop</cp:lastModifiedBy>
  <cp:revision>1</cp:revision>
  <dcterms:created xsi:type="dcterms:W3CDTF">2020-03-09T18:52:45Z</dcterms:created>
  <dcterms:modified xsi:type="dcterms:W3CDTF">2020-03-09T22:10:20Z</dcterms:modified>
</cp:coreProperties>
</file>